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<sst xmlns="http://schemas.openxmlformats.org/spreadsheetml/2006/main" count="385" uniqueCount="252">
  <si>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</si>
  <si>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</si>
  <si>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</si>
  <si>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</si>
  <si>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</si>
  <si>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</si>
  <si>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</si>
  <si>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</si>
  <si>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</si>
  <si>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</si>
  <si>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</si>
  <si>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</si>
  <si>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</si>
  <si>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</si>
  <si>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</si>
  <si>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</si>
  <si>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</si>
  <si>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</si>
  <si>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</si>
  <si>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</si>
  <si>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</si>
  <si>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</si>
  <si>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</si>
  <si>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</si>
  <si>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</si>
  <si>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</si>
  <si>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</si>
  <si>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</si>
  <si>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</si>
  <si>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</si>
  <si>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</si>
  <si>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</si>
  <si>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</si>
  <si>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</si>
  <si>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</si>
  <si>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</si>
  <si>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</si>
  <si>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</si>
  <si>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</si>
  <si>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</si>
  <si>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</si>
  <si>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</si>
  <si>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</si>
  <si>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</si>
  <si>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</si>
  <si>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</si>
  <si>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</si>
  <si>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</si>
  <si>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</si>
  <si>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</si>
  <si>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</si>
  <si>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</si>
  <si>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</si>
  <si>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</si>
  <si>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</si>
  <si>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</si>
  <si>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</si>
  <si>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</si>
  <si>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</si>
  <si>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</si>
  <si>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</si>
  <si>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</si>
  <si>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</si>
  <si>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</si>
  <si>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</si>
  <si>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</si>
  <si>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</si>
  <si>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</si>
  <si>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</si>
  <si>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</si>
  <si>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</si>
  <si>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</si>
  <si>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</si>
  <si>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</si>
  <si>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</si>
  <si>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</si>
  <si>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</si>
  <si>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</si>
  <si>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</si>
  <si>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</si>
  <si>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</si>
  <si>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</si>
  <si>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</si>
  <si>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</si>
  <si>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</si>
  <si>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</si>
  <si>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</si>
  <si>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</si>
  <si>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</si>
  <si>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</si>
  <si>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</si>
  <si>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</si>
  <si>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</si>
  <si>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</si>
  <si>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</si>
  <si>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</si>
  <si>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</si>
  <si>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</si>
  <si>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</si>
  <si>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</si>
  <si>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</si>
  <si>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</si>
  <si>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</si>
  <si>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</si>
  <si>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</si>
  <si>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</si>
  <si>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</si>
  <si>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</si>
  <si>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</si>
  <si>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</si>
  <si>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</si>
  <si>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</si>
  <si>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</si>
  <si>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</si>
  <si>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</si>
  <si>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</si>
  <si>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</si>
  <si>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</si>
  <si>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</si>
  <si>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</si>
  <si>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</si>
  <si>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</si>
  <si>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</si>
  <si>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</si>
  <si>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</si>
  <si>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</si>
  <si>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</si>
  <si>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</si>
  <si>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</si>
  <si>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</si>
  <si>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</si>
  <si>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</si>
  <si>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</si>
  <si>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</si>
  <si>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</si>
  <si>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</si>
  <si>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</si>
  <si>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</si>
  <si>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</si>
  <si>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</si>
  <si>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</si>
  <si>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</si>
  <si>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</si>
  <si>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</si>
  <si>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</si>
  <si>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</si>
  <si>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</si>
  <si>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</si>
  <si>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</si>
  <si>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</si>
  <si>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</si>
  <si>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</si>
  <si>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</si>
  <si>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</si>
  <si>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</si>
  <si>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</si>
  <si>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</si>
  <si>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</si>
  <si>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</si>
  <si>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</si>
  <si>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</si>
  <si>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</si>
  <si>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</si>
  <si>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</si>
  <si>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</si>
  <si>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</si>
  <si>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</si>
  <si>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</si>
  <si>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</si>
  <si>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</si>
  <si>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</si>
  <si>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</si>
  <si>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</si>
  <si>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</si>
  <si>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</si>
  <si>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</si>
  <si>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</si>
  <si>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</si>
  <si>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</si>
  <si>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</si>
  <si>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</si>
  <si>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</si>
  <si>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</si>
  <si>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</si>
  <si>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</si>
  <si>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</si>
  <si>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</si>
  <si>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</si>
  <si>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</si>
  <si>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</si>
  <si>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</si>
  <si>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</si>
  <si>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</si>
  <si>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</si>
  <si>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</si>
  <si>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</si>
  <si>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</si>
  <si>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</si>
  <si>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</si>
  <si>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</si>
  <si>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</si>
  <si>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</si>
  <si>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</si>
  <si>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</si>
  <si>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</si>
  <si>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</si>
  <si>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</si>
  <si>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</si>
  <si>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</si>
  <si>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</si>
  <si>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</si>
  <si>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</si>
  <si>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</si>
  <si>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</si>
  <si>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</si>
  <si>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</si>
  <si>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</si>
  <si>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</si>
  <si>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</si>
  <si>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</si>
  <si>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</si>
  <si>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</si>
  <si>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</si>
  <si>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</si>
  <si>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</si>
  <si>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</si>
  <si>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</si>
  <si>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</si>
  <si>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</si>
  <si>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</si>
  <si>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</si>
  <si>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</si>
  <si>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</si>
  <si>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</si>
  <si>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</si>
  <si>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</si>
  <si>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</si>
  <si>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</si>
  <si>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</si>
  <si>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</si>
  <si>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</si>
  <si>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</si>
  <si>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</si>
  <si>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</si>
  <si>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</si>
  <si>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</si>
  <si>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</si>
  <si>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</si>
  <si>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&amp; Quyết định số 220/QĐ-SXD ngày 14/10/2021 của Sở Xây dựng tỉnh Tiền Giang</t>
  </si>
  <si>
    <t>(Theo TCBC số 24/2021/PLX-TCBC ngày 11/10/2021 của TĐ Xăng dầu VN Petrolimex
và QĐ số 648/QĐ-BCT ngày 20/3/2019 của Bộ Công thương)</t>
  </si>
  <si>
    <t>Xăng RON 95-III</t>
  </si>
  <si>
    <t>Dầu Diezel 005S-II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</si>
</sst>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B3" sqref="B3:I3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247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248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140822.36842105264</v>
      </c>
      <c r="H9" s="50">
        <f aca="true" t="shared" si="0" ref="H9:I18">H$13*$F9/$F$13</f>
        <v>133796.05263157893</v>
      </c>
      <c r="I9" s="51">
        <f t="shared" si="0"/>
        <v>127585.52631578947</v>
      </c>
      <c r="N9" s="52">
        <f>ROUND(IF($N$8=1,$G9,IF($N$8=2,$H9,IF($N$8=3,$I9,IF($N$8=4,$J9,IF($N$8=5,$K9,IF($N$8=6,$L9)))))),1)</f>
        <v>140822.4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166170.3947368421</v>
      </c>
      <c r="H10" s="50">
        <f t="shared" si="0"/>
        <v>157879.34210526315</v>
      </c>
      <c r="I10" s="51">
        <f t="shared" si="0"/>
        <v>150550.92105263157</v>
      </c>
      <c r="N10" s="52">
        <f aca="true" t="shared" si="1" ref="N10:N48">ROUND(IF($N$8=1,$G10,IF($N$8=2,$H10,IF($N$8=3,$I10,IF($N$8=4,$J10,IF($N$8=5,$K10,IF($N$8=6,$L10)))))),1)</f>
        <v>166170.4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180956.74342105264</v>
      </c>
      <c r="H11" s="50">
        <f t="shared" si="0"/>
        <v>171927.92763157893</v>
      </c>
      <c r="I11" s="51">
        <f t="shared" si="0"/>
        <v>163947.40131578947</v>
      </c>
      <c r="N11" s="52">
        <f t="shared" si="1"/>
        <v>180956.7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195743.09210526315</v>
      </c>
      <c r="H12" s="50">
        <f t="shared" si="0"/>
        <v>185976.51315789472</v>
      </c>
      <c r="I12" s="51">
        <f t="shared" si="0"/>
        <v>177343.88157894733</v>
      </c>
      <c r="N12" s="52">
        <f t="shared" si="1"/>
        <v>195743.1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214050</v>
      </c>
      <c r="H13" s="12">
        <v>203370</v>
      </c>
      <c r="I13" s="13">
        <v>193930</v>
      </c>
      <c r="J13" s="24"/>
      <c r="K13" s="24"/>
      <c r="L13" s="24"/>
      <c r="N13" s="52">
        <f t="shared" si="1"/>
        <v>214050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232356.90789473683</v>
      </c>
      <c r="H14" s="50">
        <f t="shared" si="0"/>
        <v>220763.48684210525</v>
      </c>
      <c r="I14" s="51">
        <f t="shared" si="0"/>
        <v>210516.11842105264</v>
      </c>
      <c r="N14" s="52">
        <f t="shared" si="1"/>
        <v>232356.9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252776.15131578947</v>
      </c>
      <c r="H15" s="50">
        <f t="shared" si="0"/>
        <v>240163.91447368418</v>
      </c>
      <c r="I15" s="51">
        <f t="shared" si="0"/>
        <v>229016.01973684208</v>
      </c>
      <c r="N15" s="52">
        <f t="shared" si="1"/>
        <v>252776.2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273195.3947368421</v>
      </c>
      <c r="H16" s="50">
        <f t="shared" si="0"/>
        <v>259564.34210526315</v>
      </c>
      <c r="I16" s="51">
        <f t="shared" si="0"/>
        <v>247515.92105263157</v>
      </c>
      <c r="N16" s="52">
        <f t="shared" si="1"/>
        <v>273195.4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323891.447368421</v>
      </c>
      <c r="H17" s="50">
        <f t="shared" si="0"/>
        <v>307730.9210526315</v>
      </c>
      <c r="I17" s="51">
        <f t="shared" si="0"/>
        <v>293446.7105263157</v>
      </c>
      <c r="N17" s="52">
        <f t="shared" si="1"/>
        <v>323891.4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381628.61842105264</v>
      </c>
      <c r="H18" s="50">
        <f t="shared" si="0"/>
        <v>362587.30263157893</v>
      </c>
      <c r="I18" s="51">
        <f t="shared" si="0"/>
        <v>345756.7763157895</v>
      </c>
      <c r="N18" s="52">
        <f t="shared" si="1"/>
        <v>381628.6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148967.1052631579</v>
      </c>
      <c r="H19" s="50">
        <f aca="true" t="shared" si="2" ref="H19:I22">H$23*$F19/$F$23</f>
        <v>144230.26315789475</v>
      </c>
      <c r="I19" s="51">
        <f t="shared" si="2"/>
        <v>138177.63157894736</v>
      </c>
      <c r="N19" s="52">
        <f t="shared" si="1"/>
        <v>148967.1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175781.1842105263</v>
      </c>
      <c r="H20" s="50">
        <f t="shared" si="2"/>
        <v>170191.7105263158</v>
      </c>
      <c r="I20" s="51">
        <f t="shared" si="2"/>
        <v>163049.6052631579</v>
      </c>
      <c r="N20" s="52">
        <f t="shared" si="1"/>
        <v>175781.2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191422.7302631579</v>
      </c>
      <c r="H21" s="50">
        <f t="shared" si="2"/>
        <v>185335.88815789472</v>
      </c>
      <c r="I21" s="51">
        <f t="shared" si="2"/>
        <v>177558.25657894736</v>
      </c>
      <c r="N21" s="52">
        <f t="shared" si="1"/>
        <v>191422.7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207064.27631578944</v>
      </c>
      <c r="H22" s="50">
        <f t="shared" si="2"/>
        <v>200480.06578947365</v>
      </c>
      <c r="I22" s="51">
        <f t="shared" si="2"/>
        <v>192066.9078947368</v>
      </c>
      <c r="N22" s="52">
        <f t="shared" si="1"/>
        <v>207064.3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226430</v>
      </c>
      <c r="H23" s="12">
        <v>219230</v>
      </c>
      <c r="I23" s="12">
        <v>210030</v>
      </c>
      <c r="J23" s="24"/>
      <c r="K23" s="24"/>
      <c r="L23" s="24"/>
      <c r="N23" s="52">
        <f t="shared" si="1"/>
        <v>226430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245795.72368421053</v>
      </c>
      <c r="H24" s="50">
        <f t="shared" si="3"/>
        <v>237979.93421052632</v>
      </c>
      <c r="I24" s="51">
        <f t="shared" si="3"/>
        <v>227993.09210526315</v>
      </c>
      <c r="N24" s="52">
        <f t="shared" si="1"/>
        <v>245795.7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267395.9539473684</v>
      </c>
      <c r="H25" s="50">
        <f t="shared" si="3"/>
        <v>258893.32236842104</v>
      </c>
      <c r="I25" s="51">
        <f t="shared" si="3"/>
        <v>248028.8486842105</v>
      </c>
      <c r="N25" s="52">
        <f t="shared" si="1"/>
        <v>267396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288996.1842105263</v>
      </c>
      <c r="H26" s="50">
        <f t="shared" si="3"/>
        <v>279806.7105263158</v>
      </c>
      <c r="I26" s="51">
        <f t="shared" si="3"/>
        <v>268064.6052631579</v>
      </c>
      <c r="N26" s="52">
        <f t="shared" si="1"/>
        <v>288996.2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342624.3421052631</v>
      </c>
      <c r="H27" s="50">
        <f t="shared" si="3"/>
        <v>331729.60526315786</v>
      </c>
      <c r="I27" s="51">
        <f t="shared" si="3"/>
        <v>317808.55263157893</v>
      </c>
      <c r="N27" s="52">
        <f t="shared" si="1"/>
        <v>342624.3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403700.8552631579</v>
      </c>
      <c r="H28" s="50">
        <f t="shared" si="3"/>
        <v>390864.0131578948</v>
      </c>
      <c r="I28" s="51">
        <f t="shared" si="3"/>
        <v>374461.3815789474</v>
      </c>
      <c r="N28" s="52">
        <f t="shared" si="1"/>
        <v>403700.9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157644.73684210525</v>
      </c>
      <c r="H29" s="50">
        <f aca="true" t="shared" si="4" ref="H29:I32">H$33*$F29/$F$33</f>
        <v>149401.31578947368</v>
      </c>
      <c r="I29" s="51">
        <f t="shared" si="4"/>
        <v>142980.26315789475</v>
      </c>
      <c r="N29" s="52">
        <f t="shared" si="1"/>
        <v>157644.7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186020.78947368418</v>
      </c>
      <c r="H30" s="50">
        <f t="shared" si="4"/>
        <v>176293.55263157896</v>
      </c>
      <c r="I30" s="51">
        <f t="shared" si="4"/>
        <v>168716.7105263158</v>
      </c>
      <c r="N30" s="52">
        <f t="shared" si="1"/>
        <v>186020.8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202573.48684210522</v>
      </c>
      <c r="H31" s="50">
        <f t="shared" si="4"/>
        <v>191980.69078947365</v>
      </c>
      <c r="I31" s="51">
        <f t="shared" si="4"/>
        <v>183729.63815789472</v>
      </c>
      <c r="N31" s="52">
        <f t="shared" si="1"/>
        <v>202573.5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219126.1842105263</v>
      </c>
      <c r="H32" s="50">
        <f t="shared" si="4"/>
        <v>207667.8289473684</v>
      </c>
      <c r="I32" s="51">
        <f t="shared" si="4"/>
        <v>198742.56578947365</v>
      </c>
      <c r="N32" s="52">
        <f t="shared" si="1"/>
        <v>219126.2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239620</v>
      </c>
      <c r="H33" s="12">
        <v>227090</v>
      </c>
      <c r="I33" s="12">
        <v>217330</v>
      </c>
      <c r="J33" s="24"/>
      <c r="K33" s="24"/>
      <c r="L33" s="24"/>
      <c r="N33" s="52">
        <f t="shared" si="1"/>
        <v>239620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260113.81578947368</v>
      </c>
      <c r="H34" s="50">
        <f t="shared" si="5"/>
        <v>246512.17105263157</v>
      </c>
      <c r="I34" s="51">
        <f t="shared" si="5"/>
        <v>235917.43421052632</v>
      </c>
      <c r="N34" s="52">
        <f t="shared" si="1"/>
        <v>260113.8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282972.30263157893</v>
      </c>
      <c r="H35" s="50">
        <f t="shared" si="5"/>
        <v>268175.3618421052</v>
      </c>
      <c r="I35" s="51">
        <f t="shared" si="5"/>
        <v>256649.57236842104</v>
      </c>
      <c r="N35" s="52">
        <f t="shared" si="1"/>
        <v>282972.3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305830.7894736842</v>
      </c>
      <c r="H36" s="50">
        <f t="shared" si="5"/>
        <v>289838.55263157893</v>
      </c>
      <c r="I36" s="51">
        <f t="shared" si="5"/>
        <v>277381.7105263158</v>
      </c>
      <c r="N36" s="52">
        <f t="shared" si="1"/>
        <v>305830.8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362582.8947368421</v>
      </c>
      <c r="H37" s="50">
        <f t="shared" si="5"/>
        <v>343623.02631578944</v>
      </c>
      <c r="I37" s="51">
        <f t="shared" si="5"/>
        <v>328854.60526315786</v>
      </c>
      <c r="N37" s="52">
        <f t="shared" si="1"/>
        <v>362582.9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427217.2368421052</v>
      </c>
      <c r="H38" s="50">
        <f t="shared" si="5"/>
        <v>404877.5657894737</v>
      </c>
      <c r="I38" s="51">
        <f t="shared" si="5"/>
        <v>387476.5131578948</v>
      </c>
      <c r="N38" s="52">
        <f t="shared" si="1"/>
        <v>427217.2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162934.2105263158</v>
      </c>
      <c r="H39" s="50">
        <f aca="true" t="shared" si="6" ref="H39:I42">H$43*$F39/$F$43</f>
        <v>153452.63157894736</v>
      </c>
      <c r="I39" s="51">
        <f t="shared" si="6"/>
        <v>147304.6052631579</v>
      </c>
      <c r="N39" s="52">
        <f t="shared" si="1"/>
        <v>162934.2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192262.3684210526</v>
      </c>
      <c r="H40" s="50">
        <f t="shared" si="6"/>
        <v>181074.1052631579</v>
      </c>
      <c r="I40" s="51">
        <f t="shared" si="6"/>
        <v>173819.4342105263</v>
      </c>
      <c r="N40" s="52">
        <f t="shared" si="1"/>
        <v>192262.4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209370.46052631576</v>
      </c>
      <c r="H41" s="50">
        <f t="shared" si="6"/>
        <v>197186.63157894736</v>
      </c>
      <c r="I41" s="51">
        <f t="shared" si="6"/>
        <v>189286.4177631579</v>
      </c>
      <c r="N41" s="52">
        <f t="shared" si="1"/>
        <v>209370.5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226478.55263157893</v>
      </c>
      <c r="H42" s="50">
        <f t="shared" si="6"/>
        <v>213299.15789473683</v>
      </c>
      <c r="I42" s="51">
        <f t="shared" si="6"/>
        <v>204753.40131578947</v>
      </c>
      <c r="N42" s="52">
        <f t="shared" si="1"/>
        <v>226478.6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247660</v>
      </c>
      <c r="H43" s="12">
        <v>233248</v>
      </c>
      <c r="I43" s="12">
        <v>223903</v>
      </c>
      <c r="J43" s="24"/>
      <c r="K43" s="24"/>
      <c r="L43" s="24"/>
      <c r="N43" s="52">
        <f t="shared" si="1"/>
        <v>247660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268841.44736842107</v>
      </c>
      <c r="H44" s="50">
        <f t="shared" si="7"/>
        <v>253196.84210526312</v>
      </c>
      <c r="I44" s="51">
        <f t="shared" si="7"/>
        <v>243052.5986842105</v>
      </c>
      <c r="N44" s="52">
        <f t="shared" si="1"/>
        <v>268841.4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292466.9078947368</v>
      </c>
      <c r="H45" s="50">
        <f t="shared" si="7"/>
        <v>275447.4736842105</v>
      </c>
      <c r="I45" s="51">
        <f t="shared" si="7"/>
        <v>264411.7664473684</v>
      </c>
      <c r="N45" s="52">
        <f t="shared" si="1"/>
        <v>292466.9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316092.3684210526</v>
      </c>
      <c r="H46" s="50">
        <f t="shared" si="7"/>
        <v>297698.10526315786</v>
      </c>
      <c r="I46" s="51">
        <f t="shared" si="7"/>
        <v>285770.9342105263</v>
      </c>
      <c r="N46" s="52">
        <f t="shared" si="1"/>
        <v>316092.4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374748.6842105263</v>
      </c>
      <c r="H47" s="50">
        <f t="shared" si="7"/>
        <v>352941.0526315789</v>
      </c>
      <c r="I47" s="51">
        <f t="shared" si="7"/>
        <v>338800.59210526315</v>
      </c>
      <c r="N47" s="52">
        <f t="shared" si="1"/>
        <v>374748.7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441551.7105263158</v>
      </c>
      <c r="H48" s="50">
        <f t="shared" si="7"/>
        <v>415856.63157894736</v>
      </c>
      <c r="I48" s="51">
        <f t="shared" si="7"/>
        <v>399195.48026315786</v>
      </c>
      <c r="N48" s="52">
        <f t="shared" si="1"/>
        <v>441551.7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209881.3559322034</v>
      </c>
      <c r="H49" s="50">
        <f>H$50*$F49/$F$50</f>
        <v>197667.7966101695</v>
      </c>
      <c r="I49" s="51">
        <f>I$50*$F49/$F$50</f>
        <v>189748.30508474578</v>
      </c>
      <c r="N49" s="52">
        <f aca="true" t="shared" si="8" ref="N49:N95">ROUND(IF($N$8=1,$G49,IF($N$8=2,$H49,IF($N$8=3,$I49,IF($N$8=4,$J49,IF($N$8=5,$K49,IF($N$8=6,$L49)))))),1)</f>
        <v>209881.4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247660</v>
      </c>
      <c r="H50" s="12">
        <v>233248</v>
      </c>
      <c r="I50" s="12">
        <v>223903</v>
      </c>
      <c r="N50" s="52">
        <f t="shared" si="8"/>
        <v>247660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293833.8983050848</v>
      </c>
      <c r="H51" s="50">
        <f t="shared" si="9"/>
        <v>276734.91525423725</v>
      </c>
      <c r="I51" s="51">
        <f t="shared" si="9"/>
        <v>265647.627118644</v>
      </c>
      <c r="N51" s="52">
        <f t="shared" si="8"/>
        <v>293833.9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346304.2372881356</v>
      </c>
      <c r="H52" s="50">
        <f t="shared" si="9"/>
        <v>326151.86440677964</v>
      </c>
      <c r="I52" s="51">
        <f t="shared" si="9"/>
        <v>313084.7033898305</v>
      </c>
      <c r="N52" s="52">
        <f t="shared" si="8"/>
        <v>346304.2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175392.85714285716</v>
      </c>
      <c r="I53" s="51">
        <f t="shared" si="10"/>
        <v>169257.14285714287</v>
      </c>
      <c r="N53" s="52">
        <f t="shared" si="8"/>
        <v>185714.3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198193.92857142858</v>
      </c>
      <c r="I54" s="51">
        <f t="shared" si="10"/>
        <v>191260.57142857142</v>
      </c>
      <c r="N54" s="52">
        <f t="shared" si="8"/>
        <v>209857.1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220995</v>
      </c>
      <c r="I55" s="51">
        <f>I$56*$F55/$F$56</f>
        <v>213264</v>
      </c>
      <c r="N55" s="52">
        <f t="shared" si="8"/>
        <v>234000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260000</v>
      </c>
      <c r="H56" s="12">
        <v>245550</v>
      </c>
      <c r="I56" s="13">
        <v>236960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268351.0714285714</v>
      </c>
      <c r="I57" s="51">
        <f t="shared" si="11"/>
        <v>258963.42857142858</v>
      </c>
      <c r="N57" s="52">
        <f t="shared" si="8"/>
        <v>284142.9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291152.1428571429</v>
      </c>
      <c r="I58" s="51">
        <f t="shared" si="11"/>
        <v>280966.85714285716</v>
      </c>
      <c r="N58" s="52">
        <f t="shared" si="8"/>
        <v>308285.7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313953.2142857143</v>
      </c>
      <c r="I59" s="51">
        <f t="shared" si="11"/>
        <v>302970.28571428574</v>
      </c>
      <c r="N59" s="52">
        <f t="shared" si="8"/>
        <v>332428.6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338508.2142857143</v>
      </c>
      <c r="I60" s="68">
        <f t="shared" si="11"/>
        <v>326666.28571428574</v>
      </c>
      <c r="N60" s="52">
        <f t="shared" si="8"/>
        <v>358428.6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175392.85714285716</v>
      </c>
      <c r="I61" s="68">
        <f t="shared" si="12"/>
        <v>169257.14285714287</v>
      </c>
      <c r="N61" s="52">
        <f t="shared" si="8"/>
        <v>185714.3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198193.92857142858</v>
      </c>
      <c r="I62" s="68">
        <f t="shared" si="12"/>
        <v>191260.57142857142</v>
      </c>
      <c r="N62" s="52">
        <f t="shared" si="8"/>
        <v>209857.1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220995</v>
      </c>
      <c r="I63" s="68">
        <f t="shared" si="12"/>
        <v>213264</v>
      </c>
      <c r="N63" s="52">
        <f t="shared" si="8"/>
        <v>234000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260000</v>
      </c>
      <c r="H64" s="12">
        <v>245550</v>
      </c>
      <c r="I64" s="13">
        <v>236960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268351.0714285714</v>
      </c>
      <c r="I65" s="68">
        <f>I$64*$F65/$F$64</f>
        <v>258963.42857142858</v>
      </c>
      <c r="N65" s="52">
        <f t="shared" si="8"/>
        <v>284142.9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291152.1428571429</v>
      </c>
      <c r="I66" s="68">
        <f t="shared" si="13"/>
        <v>280966.85714285716</v>
      </c>
      <c r="N66" s="52">
        <f t="shared" si="8"/>
        <v>308285.7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313953.2142857143</v>
      </c>
      <c r="I67" s="68">
        <f>I$64*$F67/$F$64</f>
        <v>302970.28571428574</v>
      </c>
      <c r="N67" s="52">
        <f t="shared" si="8"/>
        <v>332428.6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338508.2142857143</v>
      </c>
      <c r="I68" s="68">
        <f>I$64*$F68/$F$64</f>
        <v>326666.28571428574</v>
      </c>
      <c r="N68" s="52">
        <f t="shared" si="8"/>
        <v>358428.6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175392.85714285716</v>
      </c>
      <c r="I69" s="68">
        <f t="shared" si="14"/>
        <v>169257.14285714287</v>
      </c>
      <c r="N69" s="52">
        <f t="shared" si="8"/>
        <v>185714.3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198193.92857142858</v>
      </c>
      <c r="I70" s="68">
        <f t="shared" si="14"/>
        <v>191260.57142857142</v>
      </c>
      <c r="N70" s="52">
        <f t="shared" si="8"/>
        <v>209857.1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220995</v>
      </c>
      <c r="I71" s="68">
        <f t="shared" si="14"/>
        <v>213264</v>
      </c>
      <c r="N71" s="52">
        <f t="shared" si="8"/>
        <v>234000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260000</v>
      </c>
      <c r="H72" s="12">
        <v>245550</v>
      </c>
      <c r="I72" s="13">
        <v>236960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268351.0714285714</v>
      </c>
      <c r="I73" s="68">
        <f t="shared" si="15"/>
        <v>258963.42857142858</v>
      </c>
      <c r="N73" s="52">
        <f t="shared" si="8"/>
        <v>284142.9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291152.1428571429</v>
      </c>
      <c r="I74" s="68">
        <f t="shared" si="15"/>
        <v>280966.85714285716</v>
      </c>
      <c r="N74" s="52">
        <f t="shared" si="8"/>
        <v>308285.7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313953.2142857143</v>
      </c>
      <c r="I75" s="68">
        <f t="shared" si="15"/>
        <v>302970.28571428574</v>
      </c>
      <c r="N75" s="52">
        <f t="shared" si="8"/>
        <v>332428.6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338508.2142857143</v>
      </c>
      <c r="I76" s="68">
        <f>I$72*$F76/$F$72</f>
        <v>326666.28571428574</v>
      </c>
      <c r="N76" s="52">
        <f t="shared" si="8"/>
        <v>358428.6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175392.85714285716</v>
      </c>
      <c r="I77" s="68">
        <f t="shared" si="16"/>
        <v>169257.14285714287</v>
      </c>
      <c r="N77" s="52">
        <f t="shared" si="8"/>
        <v>185714.3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198193.92857142858</v>
      </c>
      <c r="I78" s="68">
        <f t="shared" si="16"/>
        <v>191260.57142857142</v>
      </c>
      <c r="N78" s="52">
        <f t="shared" si="8"/>
        <v>209857.1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220995</v>
      </c>
      <c r="I79" s="68">
        <f t="shared" si="16"/>
        <v>213264</v>
      </c>
      <c r="N79" s="52">
        <f t="shared" si="8"/>
        <v>234000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260000</v>
      </c>
      <c r="H80" s="12">
        <v>245550</v>
      </c>
      <c r="I80" s="13">
        <v>236960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268351.0714285714</v>
      </c>
      <c r="I81" s="68">
        <f aca="true" t="shared" si="17" ref="H81:I84">I$80*$F81/$F$80</f>
        <v>258963.42857142858</v>
      </c>
      <c r="N81" s="52">
        <f t="shared" si="8"/>
        <v>284142.9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291152.1428571429</v>
      </c>
      <c r="I82" s="68">
        <f t="shared" si="17"/>
        <v>280966.85714285716</v>
      </c>
      <c r="N82" s="52">
        <f t="shared" si="8"/>
        <v>308285.7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313953.2142857143</v>
      </c>
      <c r="I83" s="68">
        <f t="shared" si="17"/>
        <v>302970.28571428574</v>
      </c>
      <c r="N83" s="52">
        <f t="shared" si="8"/>
        <v>332428.6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338508.2142857143</v>
      </c>
      <c r="I84" s="68">
        <f>I$80*$F84/$F$80</f>
        <v>326666.28571428574</v>
      </c>
      <c r="N84" s="52">
        <f t="shared" si="8"/>
        <v>358428.6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175392.85714285716</v>
      </c>
      <c r="I85" s="68">
        <f t="shared" si="18"/>
        <v>169257.14285714287</v>
      </c>
      <c r="N85" s="52">
        <f t="shared" si="8"/>
        <v>185714.3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198193.92857142858</v>
      </c>
      <c r="I86" s="68">
        <f t="shared" si="18"/>
        <v>191260.57142857142</v>
      </c>
      <c r="N86" s="52">
        <f t="shared" si="8"/>
        <v>209857.1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220995</v>
      </c>
      <c r="I87" s="68">
        <f t="shared" si="18"/>
        <v>213264</v>
      </c>
      <c r="N87" s="52">
        <f t="shared" si="8"/>
        <v>234000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260000</v>
      </c>
      <c r="H88" s="12">
        <v>245550</v>
      </c>
      <c r="I88" s="13">
        <v>236960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268351.0714285714</v>
      </c>
      <c r="I89" s="68">
        <f aca="true" t="shared" si="19" ref="H89:I92">I$88*$F89/$F$88</f>
        <v>258963.42857142858</v>
      </c>
      <c r="N89" s="52">
        <f t="shared" si="8"/>
        <v>284142.9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291152.1428571429</v>
      </c>
      <c r="I90" s="68">
        <f t="shared" si="19"/>
        <v>280966.85714285716</v>
      </c>
      <c r="N90" s="52">
        <f t="shared" si="8"/>
        <v>308285.7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313953.2142857143</v>
      </c>
      <c r="I91" s="68">
        <f t="shared" si="19"/>
        <v>302970.28571428574</v>
      </c>
      <c r="N91" s="52">
        <f t="shared" si="8"/>
        <v>332428.6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338508.2142857143</v>
      </c>
      <c r="I92" s="68">
        <f>I$88*$F92/$F$88</f>
        <v>326666.28571428574</v>
      </c>
      <c r="N92" s="52">
        <f t="shared" si="8"/>
        <v>358428.6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519230.7692307692</v>
      </c>
      <c r="H93" s="69">
        <f>H$94*$F93/$F$94</f>
        <v>484615.3846153846</v>
      </c>
      <c r="I93" s="68">
        <f>I$94*$F93/$F$94</f>
        <v>460576.92307692306</v>
      </c>
      <c r="N93" s="52">
        <f t="shared" si="8"/>
        <v>519230.8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540000</v>
      </c>
      <c r="H94" s="12">
        <v>504000</v>
      </c>
      <c r="I94" s="13">
        <v>479000</v>
      </c>
      <c r="J94" s="22"/>
      <c r="K94" s="22"/>
      <c r="L94" s="22"/>
      <c r="N94" s="52">
        <f t="shared" si="8"/>
        <v>540000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560769.2307692308</v>
      </c>
      <c r="H95" s="69">
        <f>H$94*$F95/$F$94</f>
        <v>523384.6153846154</v>
      </c>
      <c r="I95" s="68">
        <f>I$94*$F95/$F$94</f>
        <v>497423.07692307694</v>
      </c>
      <c r="N95" s="52">
        <f t="shared" si="8"/>
        <v>560769.2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464818.5365853659</v>
      </c>
      <c r="H104" s="69">
        <f>H$105*$F104/$F$105</f>
        <v>432195.12195121957</v>
      </c>
      <c r="I104" s="68">
        <f>I$105*$F104/$F$105</f>
        <v>411707.3170731708</v>
      </c>
      <c r="N104" s="52">
        <f t="shared" si="20"/>
        <v>464818.5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476439</v>
      </c>
      <c r="H105" s="12">
        <v>443000</v>
      </c>
      <c r="I105" s="13">
        <v>422000</v>
      </c>
      <c r="J105" s="22"/>
      <c r="K105" s="22"/>
      <c r="L105" s="22"/>
      <c r="N105" s="52">
        <f t="shared" si="20"/>
        <v>476439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488059.4634146342</v>
      </c>
      <c r="H106" s="69">
        <f>H$105*$F106/$F$105</f>
        <v>453804.87804878055</v>
      </c>
      <c r="I106" s="68">
        <f>I$105*$F106/$F$105</f>
        <v>432292.6829268293</v>
      </c>
      <c r="N106" s="52">
        <f t="shared" si="20"/>
        <v>488059.5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431731.7073170732</v>
      </c>
      <c r="H107" s="69">
        <f>H$108*$F107/$F$108</f>
        <v>403584.39024390245</v>
      </c>
      <c r="I107" s="68">
        <f>I$108*$F107/$F$108</f>
        <v>386656.5853658537</v>
      </c>
      <c r="N107" s="52">
        <f t="shared" si="20"/>
        <v>431731.7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442525</v>
      </c>
      <c r="H108" s="12">
        <v>413674</v>
      </c>
      <c r="I108" s="13">
        <v>396323</v>
      </c>
      <c r="J108" s="22"/>
      <c r="K108" s="22"/>
      <c r="L108" s="22"/>
      <c r="N108" s="52">
        <f t="shared" si="20"/>
        <v>442525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453318.29268292687</v>
      </c>
      <c r="H109" s="69">
        <f>H$108*$F109/$F$108</f>
        <v>423763.6097560976</v>
      </c>
      <c r="I109" s="68">
        <f>I$108*$F109/$F$108</f>
        <v>405989.4146341464</v>
      </c>
      <c r="N109" s="52">
        <f t="shared" si="20"/>
        <v>453318.3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320619.46902654873</v>
      </c>
      <c r="H110" s="69">
        <f>H$111*$F110/$F$111</f>
        <v>295238.9380530974</v>
      </c>
      <c r="I110" s="68">
        <f>I$111*$F110/$F$111</f>
        <v>275088.49557522126</v>
      </c>
      <c r="N110" s="52">
        <f t="shared" si="20"/>
        <v>320619.5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362300</v>
      </c>
      <c r="H111" s="12">
        <v>333620</v>
      </c>
      <c r="I111" s="13">
        <v>310850</v>
      </c>
      <c r="J111" s="22"/>
      <c r="K111" s="22"/>
      <c r="L111" s="22"/>
      <c r="N111" s="52">
        <f t="shared" si="20"/>
        <v>362300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416805.3097345133</v>
      </c>
      <c r="H112" s="69">
        <f t="shared" si="22"/>
        <v>383810.61946902657</v>
      </c>
      <c r="I112" s="68">
        <f t="shared" si="22"/>
        <v>357615.0442477876</v>
      </c>
      <c r="N112" s="52">
        <f t="shared" si="20"/>
        <v>416805.3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471310.61946902657</v>
      </c>
      <c r="H113" s="69">
        <f t="shared" si="22"/>
        <v>434001.2389380531</v>
      </c>
      <c r="I113" s="68">
        <f t="shared" si="22"/>
        <v>404380.08849557524</v>
      </c>
      <c r="N113" s="52">
        <f t="shared" si="20"/>
        <v>471310.6</v>
      </c>
    </row>
    <row r="114" spans="1:14" ht="22.5" customHeight="1">
      <c r="A114" s="22" t="s">
        <v>122</v>
      </c>
      <c r="B114" s="93">
        <v>4</v>
      </c>
      <c r="C114" s="94" t="s">
        <v>244</v>
      </c>
      <c r="D114" s="94"/>
      <c r="E114" s="70" t="s">
        <v>37</v>
      </c>
      <c r="F114" s="71">
        <v>1</v>
      </c>
      <c r="G114" s="69">
        <f>G$115*$F114/$F$115</f>
        <v>320619.46902654873</v>
      </c>
      <c r="H114" s="69">
        <f>H$115*$F114/$F$115</f>
        <v>295238.9380530974</v>
      </c>
      <c r="I114" s="68">
        <f>I$115*$F114/$F$115</f>
        <v>275088.49557522126</v>
      </c>
      <c r="N114" s="52">
        <f t="shared" si="20"/>
        <v>320619.5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362300</v>
      </c>
      <c r="H115" s="12">
        <v>333620</v>
      </c>
      <c r="I115" s="13">
        <v>310850</v>
      </c>
      <c r="J115" s="22"/>
      <c r="K115" s="22"/>
      <c r="L115" s="22"/>
      <c r="N115" s="52">
        <f t="shared" si="20"/>
        <v>362300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416805.3097345133</v>
      </c>
      <c r="H116" s="69">
        <f t="shared" si="23"/>
        <v>383810.61946902657</v>
      </c>
      <c r="I116" s="68">
        <f t="shared" si="23"/>
        <v>357615.0442477876</v>
      </c>
      <c r="N116" s="52">
        <f t="shared" si="20"/>
        <v>416805.3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471310.61946902657</v>
      </c>
      <c r="H117" s="69">
        <f t="shared" si="23"/>
        <v>434001.2389380531</v>
      </c>
      <c r="I117" s="68">
        <f t="shared" si="23"/>
        <v>404380.08849557524</v>
      </c>
      <c r="N117" s="52">
        <f t="shared" si="20"/>
        <v>471310.6</v>
      </c>
    </row>
    <row r="118" spans="1:14" ht="22.5" customHeight="1">
      <c r="A118" s="22" t="s">
        <v>115</v>
      </c>
      <c r="B118" s="93">
        <v>5</v>
      </c>
      <c r="C118" s="94" t="s">
        <v>245</v>
      </c>
      <c r="D118" s="94"/>
      <c r="E118" s="91" t="s">
        <v>32</v>
      </c>
      <c r="F118" s="92">
        <v>1</v>
      </c>
      <c r="G118" s="90">
        <f>G$119*$F118/$F$119</f>
        <v>449277.66990291263</v>
      </c>
      <c r="H118" s="90">
        <f>H$119*$F118/$F$119</f>
        <v>419328.1553398058</v>
      </c>
      <c r="I118" s="89">
        <f>I$119*$F118/$F$119</f>
        <v>401191.2621359223</v>
      </c>
      <c r="N118" s="52">
        <f t="shared" si="20"/>
        <v>449277.7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462756</v>
      </c>
      <c r="H119" s="12">
        <v>431908</v>
      </c>
      <c r="I119" s="13">
        <v>413227</v>
      </c>
      <c r="J119" s="22"/>
      <c r="K119" s="22"/>
      <c r="L119" s="22"/>
      <c r="N119" s="52">
        <f t="shared" si="20"/>
        <v>462756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476234.3300970874</v>
      </c>
      <c r="H120" s="90">
        <f>H$119*$F120/$F$119</f>
        <v>444487.8446601942</v>
      </c>
      <c r="I120" s="89">
        <f>I$119*$F120/$F$119</f>
        <v>425262.7378640777</v>
      </c>
      <c r="N120" s="52">
        <f t="shared" si="20"/>
        <v>476234.3</v>
      </c>
    </row>
    <row r="121" spans="1:14" ht="22.5" customHeight="1">
      <c r="A121" s="22" t="s">
        <v>238</v>
      </c>
      <c r="B121" s="93">
        <v>6</v>
      </c>
      <c r="C121" s="94" t="s">
        <v>246</v>
      </c>
      <c r="D121" s="94"/>
      <c r="E121" s="70" t="s">
        <v>32</v>
      </c>
      <c r="F121" s="71">
        <v>1</v>
      </c>
      <c r="G121" s="69">
        <f>G$122*$F121/$F$122</f>
        <v>467647.0588235294</v>
      </c>
      <c r="H121" s="69">
        <f>H$122*$F121/$F$122</f>
        <v>434313.7254901961</v>
      </c>
      <c r="I121" s="68">
        <f>I$122*$F121/$F$122</f>
        <v>413725.49019607843</v>
      </c>
      <c r="N121" s="52">
        <f t="shared" si="20"/>
        <v>467647.1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477000</v>
      </c>
      <c r="H122" s="12">
        <v>443000</v>
      </c>
      <c r="I122" s="13">
        <v>422000</v>
      </c>
      <c r="J122" s="22"/>
      <c r="K122" s="22"/>
      <c r="L122" s="22"/>
      <c r="N122" s="52">
        <f t="shared" si="20"/>
        <v>477000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486352.9411764706</v>
      </c>
      <c r="H123" s="69">
        <f>H$122*$F123/$F$122</f>
        <v>451686.2745098039</v>
      </c>
      <c r="I123" s="68">
        <f>I$122*$F123/$F$122</f>
        <v>430274.50980392157</v>
      </c>
      <c r="N123" s="52">
        <f t="shared" si="20"/>
        <v>486352.9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518181.8181818181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518181.8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570000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570000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642545.4545454545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642545.5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720272.7272727272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720272.7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535211.2676056338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535211.3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570000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570000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604788.7323943662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604788.7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535211.2676056338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535211.3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570000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570000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604788.7323943662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604788.7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249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250</v>
      </c>
      <c r="E141" s="26" t="s">
        <v>53</v>
      </c>
      <c r="F141" s="36">
        <v>20791</v>
      </c>
      <c r="G141" s="55">
        <v>1.02</v>
      </c>
      <c r="H141" s="57">
        <f>F141*G141</f>
        <v>21206.82</v>
      </c>
      <c r="K141" s="73"/>
      <c r="L141" s="73"/>
      <c r="N141" s="76">
        <f>ROUND(F141,1)</f>
        <v>20791</v>
      </c>
      <c r="O141" s="75"/>
    </row>
    <row r="142" spans="1:15" ht="20.25" customHeight="1">
      <c r="A142" s="25" t="s">
        <v>131</v>
      </c>
      <c r="C142" s="63">
        <v>2</v>
      </c>
      <c r="D142" s="26" t="s">
        <v>251</v>
      </c>
      <c r="E142" s="26" t="s">
        <v>53</v>
      </c>
      <c r="F142" s="36">
        <v>15945</v>
      </c>
      <c r="G142" s="55">
        <v>1.03</v>
      </c>
      <c r="H142" s="57">
        <f>F142*G142</f>
        <v>16423.350000000002</v>
      </c>
      <c r="K142" s="73"/>
      <c r="L142" s="73"/>
      <c r="N142" s="76">
        <f>ROUND(F142,1)</f>
        <v>15945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249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250</v>
      </c>
      <c r="E151" s="26" t="s">
        <v>53</v>
      </c>
      <c r="F151" s="36">
        <v>20791</v>
      </c>
      <c r="G151" s="55">
        <v>1.02</v>
      </c>
      <c r="H151" s="57">
        <f>F151*G151</f>
        <v>21206.82</v>
      </c>
      <c r="K151" s="73"/>
      <c r="L151" s="73"/>
      <c r="N151" s="76">
        <f>ROUND(F151,1)</f>
        <v>20791</v>
      </c>
      <c r="O151" s="75"/>
    </row>
    <row r="152" spans="1:15" ht="20.25" customHeight="1">
      <c r="A152" s="25" t="s">
        <v>205</v>
      </c>
      <c r="C152" s="63">
        <v>2</v>
      </c>
      <c r="D152" s="26" t="s">
        <v>251</v>
      </c>
      <c r="E152" s="26" t="s">
        <v>53</v>
      </c>
      <c r="F152" s="36">
        <v>15945</v>
      </c>
      <c r="G152" s="55">
        <v>1.03</v>
      </c>
      <c r="H152" s="57">
        <f>F152*G152</f>
        <v>16423.350000000002</v>
      </c>
      <c r="K152" s="73"/>
      <c r="L152" s="73"/>
      <c r="N152" s="76">
        <f>ROUND(F152,1)</f>
        <v>15945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2021-11-08T04:43:10Z</dcterms:modified>
  <cp:category/>
  <cp:version/>
  <cp:contentType/>
  <cp:contentStatus/>
</cp:coreProperties>
</file>